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7" yWindow="65224" windowWidth="13164" windowHeight="11765" tabRatio="698" activeTab="0"/>
  </bookViews>
  <sheets>
    <sheet name="січ" sheetId="1" r:id="rId1"/>
    <sheet name="Лист1" sheetId="2" r:id="rId2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<sst xmlns="http://schemas.openxmlformats.org/spreadsheetml/2006/main" count="104" uniqueCount="53">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</sst>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1" sqref="O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ht="22.5" customHeight="1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54">
        <v>16959.2</v>
      </c>
      <c r="D7" s="37"/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/>
      <c r="AF7" s="54"/>
      <c r="AG7" s="40"/>
    </row>
    <row r="8" spans="1:55" ht="18" customHeight="1">
      <c r="A8" s="47" t="s">
        <v>30</v>
      </c>
      <c r="B8" s="33">
        <f>SUM(E8:AB8)</f>
        <v>50353.4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/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122195.00000000003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35086.5</v>
      </c>
      <c r="AG9" s="69">
        <f>AG10+AG15+AG24+AG33+AG47+AG52+AG54+AG61+AG62+AG71+AG72+AG76+AG88+AG81+AG83+AG82+AG69+AG89+AG91+AG90+AG70+AG40+AG92</f>
        <v>87108.50000000003</v>
      </c>
      <c r="AH9" s="41"/>
      <c r="AI9" s="41"/>
    </row>
    <row r="10" spans="1:33" ht="15">
      <c r="A10" s="4" t="s">
        <v>4</v>
      </c>
      <c r="B10" s="22">
        <v>13044.5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4266.2</v>
      </c>
      <c r="AG10" s="71">
        <f>B10+C10-AF10</f>
        <v>8778.3</v>
      </c>
    </row>
    <row r="11" spans="1:33" ht="15">
      <c r="A11" s="3" t="s">
        <v>5</v>
      </c>
      <c r="B11" s="22">
        <v>12517.8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4261.4</v>
      </c>
      <c r="AG11" s="71">
        <f>B11+C11-AF11</f>
        <v>8256.4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171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355.7000000000007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4.799999999999727</v>
      </c>
      <c r="AG14" s="71">
        <f>AG10-AG11-AG12-AG13</f>
        <v>350.89999999999964</v>
      </c>
    </row>
    <row r="15" spans="1:33" ht="15" customHeight="1">
      <c r="A15" s="4" t="s">
        <v>6</v>
      </c>
      <c r="B15" s="22">
        <v>56190.2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18784.800000000003</v>
      </c>
      <c r="AG15" s="71">
        <f aca="true" t="shared" si="3" ref="AG15:AG31">B15+C15-AF15</f>
        <v>37405.399999999994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8282.7</v>
      </c>
      <c r="AG16" s="78">
        <f t="shared" si="3"/>
        <v>10896.899999999998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18784.8</v>
      </c>
      <c r="AG17" s="71">
        <f t="shared" si="3"/>
        <v>29146.100000000002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3147.6</v>
      </c>
    </row>
    <row r="20" spans="1:33" ht="15">
      <c r="A20" s="3" t="s">
        <v>2</v>
      </c>
      <c r="B20" s="22">
        <v>3754.9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3754.9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1165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191.79999999999518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3.637978807091713E-12</v>
      </c>
      <c r="AG23" s="71">
        <f t="shared" si="3"/>
        <v>191.79999999999154</v>
      </c>
    </row>
    <row r="24" spans="1:33" ht="15" customHeight="1">
      <c r="A24" s="4" t="s">
        <v>7</v>
      </c>
      <c r="B24" s="22">
        <v>33442.4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10253</v>
      </c>
      <c r="AG24" s="71">
        <f t="shared" si="3"/>
        <v>23189.4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10253</v>
      </c>
      <c r="AG25" s="78">
        <f t="shared" si="3"/>
        <v>11750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33442.4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10253</v>
      </c>
      <c r="AG32" s="71">
        <f>AG24</f>
        <v>23189.4</v>
      </c>
    </row>
    <row r="33" spans="1:33" ht="15" customHeight="1">
      <c r="A33" s="4" t="s">
        <v>8</v>
      </c>
      <c r="B33" s="22">
        <v>126.4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126.4</v>
      </c>
    </row>
    <row r="34" spans="1:33" ht="15">
      <c r="A34" s="3" t="s">
        <v>5</v>
      </c>
      <c r="B34" s="22">
        <v>112.4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112.4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0.8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0.8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13.2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13.2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982.3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834.5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0</v>
      </c>
      <c r="AG44" s="71">
        <f t="shared" si="8"/>
        <v>137.5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0</v>
      </c>
      <c r="AG46" s="71">
        <f>AG40-AG41-AG42-AG43-AG44-AG45</f>
        <v>10.299999999999955</v>
      </c>
    </row>
    <row r="47" spans="1:33" ht="17.25" customHeight="1">
      <c r="A47" s="4" t="s">
        <v>43</v>
      </c>
      <c r="B47" s="29">
        <v>1039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144.5</v>
      </c>
      <c r="AG47" s="71">
        <f>B47+C47-AF47</f>
        <v>894.5</v>
      </c>
    </row>
    <row r="48" spans="1:33" ht="15">
      <c r="A48" s="3" t="s">
        <v>5</v>
      </c>
      <c r="B48" s="22">
        <v>134.8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134.8</v>
      </c>
    </row>
    <row r="49" spans="1:33" ht="15">
      <c r="A49" s="3" t="s">
        <v>16</v>
      </c>
      <c r="B49" s="22">
        <v>780.3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144.4</v>
      </c>
      <c r="AG49" s="71">
        <f>B49+C49-AF49</f>
        <v>635.9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123.90000000000009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123.80000000000001</v>
      </c>
    </row>
    <row r="52" spans="1:33" ht="15" customHeight="1">
      <c r="A52" s="4" t="s">
        <v>0</v>
      </c>
      <c r="B52" s="22">
        <v>2841.3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0</v>
      </c>
      <c r="AG52" s="71">
        <f aca="true" t="shared" si="12" ref="AG52:AG59">B52+C52-AF52</f>
        <v>2841.3</v>
      </c>
    </row>
    <row r="53" spans="1:33" ht="15" customHeight="1">
      <c r="A53" s="3" t="s">
        <v>2</v>
      </c>
      <c r="B53" s="22">
        <v>967.9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967.9</v>
      </c>
    </row>
    <row r="54" spans="1:34" ht="15" customHeight="1">
      <c r="A54" s="4" t="s">
        <v>9</v>
      </c>
      <c r="B54" s="36">
        <v>1783.6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0</v>
      </c>
      <c r="AG54" s="67">
        <f t="shared" si="12"/>
        <v>1783.6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0</v>
      </c>
      <c r="AG55" s="67">
        <f t="shared" si="12"/>
        <v>944.5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177.1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656.8999999999999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0</v>
      </c>
      <c r="AG60" s="67">
        <f>AG54-AG55-AG57-AG59-AG56-AG58</f>
        <v>656.8999999999999</v>
      </c>
    </row>
    <row r="61" spans="1:33" ht="15" customHeight="1">
      <c r="A61" s="4" t="s">
        <v>10</v>
      </c>
      <c r="B61" s="22">
        <v>173.8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173.8</v>
      </c>
    </row>
    <row r="62" spans="1:33" ht="15" customHeight="1">
      <c r="A62" s="4" t="s">
        <v>11</v>
      </c>
      <c r="B62" s="22">
        <v>2152.8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0</v>
      </c>
      <c r="AG62" s="67">
        <f t="shared" si="15"/>
        <v>2152.8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0</v>
      </c>
      <c r="AG63" s="67">
        <f t="shared" si="15"/>
        <v>1512.6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31.6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87.1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411.5000000000002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0</v>
      </c>
      <c r="AG68" s="67">
        <f>AG62-AG63-AG66-AG67-AG65-AG64</f>
        <v>411.5000000000002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0</v>
      </c>
      <c r="AG69" s="82">
        <f aca="true" t="shared" si="17" ref="AG69:AG92">B69+C69-AF69</f>
        <v>3529.6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971.5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0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0</v>
      </c>
    </row>
    <row r="76" spans="1:33" s="11" customFormat="1" ht="15">
      <c r="A76" s="12" t="s">
        <v>48</v>
      </c>
      <c r="B76" s="22">
        <f>8.4+126</f>
        <v>134.4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0</v>
      </c>
      <c r="AG76" s="82">
        <f t="shared" si="17"/>
        <v>134.4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0</v>
      </c>
      <c r="AG77" s="82">
        <f t="shared" si="17"/>
        <v>115.1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8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4" ht="15">
      <c r="A89" s="4" t="s">
        <v>50</v>
      </c>
      <c r="B89" s="22">
        <v>3250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0</v>
      </c>
      <c r="AG89" s="67">
        <f t="shared" si="17"/>
        <v>3250</v>
      </c>
      <c r="AH89" s="11"/>
    </row>
    <row r="90" spans="1:34" ht="15">
      <c r="A90" s="4" t="s">
        <v>51</v>
      </c>
      <c r="B90" s="22">
        <v>2457.1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1638</v>
      </c>
      <c r="AG90" s="67">
        <f t="shared" si="17"/>
        <v>819.0999999999999</v>
      </c>
      <c r="AH90" s="11"/>
    </row>
    <row r="91" spans="1:34" ht="15">
      <c r="A91" s="4" t="s">
        <v>25</v>
      </c>
      <c r="B91" s="22">
        <v>76.1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76.1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122195.00000000003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0</v>
      </c>
      <c r="Q94" s="83">
        <f t="shared" si="18"/>
        <v>0</v>
      </c>
      <c r="R94" s="83">
        <f t="shared" si="18"/>
        <v>0</v>
      </c>
      <c r="S94" s="83">
        <f t="shared" si="18"/>
        <v>0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35086.5</v>
      </c>
      <c r="AG94" s="84">
        <f>AG10+AG15+AG24+AG33+AG47+AG52+AG54+AG61+AG62+AG69+AG71+AG72+AG76+AG81+AG82+AG83+AG88+AG89+AG90+AG91+AG70+AG40+AG92</f>
        <v>87108.50000000003</v>
      </c>
    </row>
    <row r="95" spans="1:33" ht="15">
      <c r="A95" s="3" t="s">
        <v>5</v>
      </c>
      <c r="B95" s="22">
        <f aca="true" t="shared" si="19" ref="B95:AD95">B11+B17+B26+B34+B55+B63+B73+B41+B77+B48</f>
        <v>64145.799999999996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0</v>
      </c>
      <c r="Q95" s="67">
        <f t="shared" si="19"/>
        <v>0</v>
      </c>
      <c r="R95" s="67">
        <f t="shared" si="19"/>
        <v>0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23046.199999999997</v>
      </c>
      <c r="AG95" s="71">
        <f>B95+C95-AF95</f>
        <v>41099.6</v>
      </c>
    </row>
    <row r="96" spans="1:33" ht="15">
      <c r="A96" s="3" t="s">
        <v>2</v>
      </c>
      <c r="B96" s="22">
        <f aca="true" t="shared" si="20" ref="B96:AD96">B12+B20+B29+B36+B57+B66+B44+B80+B74+B53</f>
        <v>5480.1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0</v>
      </c>
      <c r="AG96" s="71">
        <f>B96+C96-AF96</f>
        <v>5480.1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0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0</v>
      </c>
      <c r="AG98" s="71">
        <f>B98+C98-AF98</f>
        <v>3179.2</v>
      </c>
    </row>
    <row r="99" spans="1:33" ht="15">
      <c r="A99" s="3" t="s">
        <v>16</v>
      </c>
      <c r="B99" s="22">
        <f aca="true" t="shared" si="23" ref="B99:X99">B21+B30+B49+B37+B58+B13+B75+B67</f>
        <v>2060.3999999999996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0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144.4</v>
      </c>
      <c r="AG99" s="71">
        <f>B99+C99-AF99</f>
        <v>1915.9999999999995</v>
      </c>
    </row>
    <row r="100" spans="1:33" ht="13.5">
      <c r="A100" s="1" t="s">
        <v>35</v>
      </c>
      <c r="B100" s="2">
        <f aca="true" t="shared" si="25" ref="B100:AD100">B94-B95-B96-B97-B98-B99</f>
        <v>47329.50000000004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0</v>
      </c>
      <c r="Q100" s="85">
        <f t="shared" si="25"/>
        <v>0</v>
      </c>
      <c r="R100" s="85">
        <f t="shared" si="25"/>
        <v>0</v>
      </c>
      <c r="S100" s="85">
        <f t="shared" si="25"/>
        <v>0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11895.900000000003</v>
      </c>
      <c r="AG100" s="85">
        <f>AG94-AG95-AG96-AG97-AG98-AG99</f>
        <v>35433.600000000035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2018-01-19T10:10:03Z</cp:lastPrinted>
  <dcterms:created xsi:type="dcterms:W3CDTF">2002-11-05T08:53:00Z</dcterms:created>
  <dcterms:modified xsi:type="dcterms:W3CDTF">2018-01-22T07:17:38Z</dcterms:modified>
  <cp:category/>
  <cp:version/>
  <cp:contentType/>
  <cp:contentStatus/>
</cp:coreProperties>
</file>